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classement\livres\SE anglais 2024\volume 2\VF\module Unit\"/>
    </mc:Choice>
  </mc:AlternateContent>
  <xr:revisionPtr revIDLastSave="0" documentId="13_ncr:1_{278C8E56-5F43-4B4B-BF45-EAB91D35322D}" xr6:coauthVersionLast="47" xr6:coauthVersionMax="47" xr10:uidLastSave="{00000000-0000-0000-0000-000000000000}"/>
  <bookViews>
    <workbookView xWindow="2328" yWindow="372" windowWidth="18996" windowHeight="11904" xr2:uid="{F45FF478-6C11-41BA-972E-631B2255171C}"/>
  </bookViews>
  <sheets>
    <sheet name="HP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2" l="1"/>
  <c r="D32" i="2"/>
  <c r="E32" i="2"/>
  <c r="F32" i="2"/>
  <c r="B32" i="2"/>
  <c r="D30" i="2"/>
  <c r="D31" i="2" s="1"/>
  <c r="C30" i="2"/>
  <c r="C31" i="2" s="1"/>
  <c r="E30" i="2"/>
  <c r="E31" i="2" s="1"/>
  <c r="E33" i="2" s="1"/>
  <c r="F30" i="2"/>
  <c r="F31" i="2" s="1"/>
  <c r="F33" i="2" s="1"/>
  <c r="B30" i="2"/>
  <c r="B31" i="2" s="1"/>
  <c r="B33" i="2" l="1"/>
  <c r="D33" i="2"/>
  <c r="C33" i="2"/>
  <c r="B28" i="2" l="1"/>
  <c r="C28" i="2"/>
  <c r="D28" i="2"/>
  <c r="E28" i="2"/>
  <c r="F28" i="2"/>
  <c r="C27" i="2"/>
  <c r="D27" i="2"/>
  <c r="E27" i="2"/>
  <c r="F27" i="2"/>
  <c r="B27" i="2"/>
  <c r="C25" i="2" l="1"/>
  <c r="D25" i="2"/>
  <c r="E25" i="2"/>
  <c r="F25" i="2"/>
  <c r="B25" i="2"/>
  <c r="C24" i="2"/>
  <c r="D24" i="2"/>
  <c r="E24" i="2"/>
  <c r="F24" i="2"/>
  <c r="B24" i="2"/>
</calcChain>
</file>

<file path=xl/sharedStrings.xml><?xml version="1.0" encoding="utf-8"?>
<sst xmlns="http://schemas.openxmlformats.org/spreadsheetml/2006/main" count="27" uniqueCount="22">
  <si>
    <t>HP1_P_(bar)</t>
  </si>
  <si>
    <t>HP1_h_(kJ/kg)</t>
  </si>
  <si>
    <t>HP2_P_(bar)</t>
  </si>
  <si>
    <t>HP2_h_(kJ/kg)</t>
  </si>
  <si>
    <t>HP1</t>
  </si>
  <si>
    <t>HP2</t>
  </si>
  <si>
    <t>HP2 turbine</t>
  </si>
  <si>
    <t>fraction</t>
  </si>
  <si>
    <t>HP1 s (kJ/kg/K)</t>
  </si>
  <si>
    <t>HP1 v (m3/kg)</t>
  </si>
  <si>
    <t>eta polytropique</t>
  </si>
  <si>
    <t>HP1  T (C)</t>
  </si>
  <si>
    <t>HP2 T (C)</t>
  </si>
  <si>
    <t>HP2 s (kJ/kg/K)</t>
  </si>
  <si>
    <t>HP2 v (m3/kg)</t>
  </si>
  <si>
    <t>HP2 x</t>
  </si>
  <si>
    <t>HP1  x</t>
  </si>
  <si>
    <t>Stodola amont</t>
  </si>
  <si>
    <t>Stodola aval</t>
  </si>
  <si>
    <t>k</t>
  </si>
  <si>
    <t>(k+1)/k</t>
  </si>
  <si>
    <t>Stodola généralisé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</si>
</sst>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Variation de</a:t>
            </a:r>
            <a:r>
              <a:rPr lang="fr-FR" baseline="0"/>
              <a:t> la</a:t>
            </a:r>
            <a:r>
              <a:rPr lang="fr-FR"/>
              <a:t> constante</a:t>
            </a:r>
            <a:r>
              <a:rPr lang="fr-FR" baseline="0"/>
              <a:t> de Stodola, GET HP2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'HP2'!$A$24</c:f>
              <c:strCache>
                <c:ptCount val="1"/>
                <c:pt idx="0">
                  <c:v>Stodola amont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'HP2'!$B$1:$F$1</c:f>
              <c:numCache>
                <c:formatCode>General</c:formatCode>
                <c:ptCount val="5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  <c:pt idx="3">
                  <c:v>0.9</c:v>
                </c:pt>
                <c:pt idx="4">
                  <c:v>1</c:v>
                </c:pt>
              </c:numCache>
            </c:numRef>
          </c:xVal>
          <c:yVal>
            <c:numRef>
              <c:f>'HP2'!$B$24:$F$24</c:f>
              <c:numCache>
                <c:formatCode>General</c:formatCode>
                <c:ptCount val="5"/>
                <c:pt idx="0">
                  <c:v>31773.218093287473</c:v>
                </c:pt>
                <c:pt idx="1">
                  <c:v>33657.402519214833</c:v>
                </c:pt>
                <c:pt idx="2">
                  <c:v>35121.386216668005</c:v>
                </c:pt>
                <c:pt idx="3">
                  <c:v>36325.519577272185</c:v>
                </c:pt>
                <c:pt idx="4">
                  <c:v>36710.250274089572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9B-4B11-918A-09DE2EBAEC93}"/>
            </c:ext>
          </c:extLst>
        </c:ser>
        <c:ser>
          <c:idx val="1"/>
          <c:order val="1"/>
          <c:tx>
            <c:strRef>
              <c:f>'HP2'!$A$25</c:f>
              <c:strCache>
                <c:ptCount val="1"/>
                <c:pt idx="0">
                  <c:v>Stodola aval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'HP2'!$B$1:$F$1</c:f>
              <c:numCache>
                <c:formatCode>General</c:formatCode>
                <c:ptCount val="5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  <c:pt idx="3">
                  <c:v>0.9</c:v>
                </c:pt>
                <c:pt idx="4">
                  <c:v>1</c:v>
                </c:pt>
              </c:numCache>
            </c:numRef>
          </c:xVal>
          <c:yVal>
            <c:numRef>
              <c:f>'HP2'!$B$25:$F$25</c:f>
              <c:numCache>
                <c:formatCode>General</c:formatCode>
                <c:ptCount val="5"/>
                <c:pt idx="0">
                  <c:v>44988.834374661405</c:v>
                </c:pt>
                <c:pt idx="1">
                  <c:v>47124.934986106928</c:v>
                </c:pt>
                <c:pt idx="2">
                  <c:v>48824.608415544302</c:v>
                </c:pt>
                <c:pt idx="3">
                  <c:v>50193.335815284838</c:v>
                </c:pt>
                <c:pt idx="4">
                  <c:v>50613.920448969242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9B-4B11-918A-09DE2EBAE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762495"/>
        <c:axId val="1169196543"/>
      </c:scatterChart>
      <c:valAx>
        <c:axId val="1166762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9196543"/>
        <c:crosses val="autoZero"/>
        <c:crossBetween val="midCat"/>
      </c:valAx>
      <c:valAx>
        <c:axId val="1169196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67624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Variation relative de la constante de Stodola, GET HP2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'HP2'!$A$27</c:f>
              <c:strCache>
                <c:ptCount val="1"/>
                <c:pt idx="0">
                  <c:v>Stodola amont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'HP2'!$B$1:$F$1</c:f>
              <c:numCache>
                <c:formatCode>General</c:formatCode>
                <c:ptCount val="5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  <c:pt idx="3">
                  <c:v>0.9</c:v>
                </c:pt>
                <c:pt idx="4">
                  <c:v>1</c:v>
                </c:pt>
              </c:numCache>
            </c:numRef>
          </c:xVal>
          <c:yVal>
            <c:numRef>
              <c:f>'HP2'!$B$27:$F$27</c:f>
              <c:numCache>
                <c:formatCode>General</c:formatCode>
                <c:ptCount val="5"/>
                <c:pt idx="0">
                  <c:v>0.86551352431702977</c:v>
                </c:pt>
                <c:pt idx="1">
                  <c:v>0.91683936415357359</c:v>
                </c:pt>
                <c:pt idx="2">
                  <c:v>0.95671878983230463</c:v>
                </c:pt>
                <c:pt idx="3">
                  <c:v>0.98951980185520738</c:v>
                </c:pt>
                <c:pt idx="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F2-45E3-9344-158C4F0B5E4F}"/>
            </c:ext>
          </c:extLst>
        </c:ser>
        <c:ser>
          <c:idx val="1"/>
          <c:order val="1"/>
          <c:tx>
            <c:strRef>
              <c:f>'HP2'!$A$28</c:f>
              <c:strCache>
                <c:ptCount val="1"/>
                <c:pt idx="0">
                  <c:v>Stodola aval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'HP2'!$B$1:$F$1</c:f>
              <c:numCache>
                <c:formatCode>General</c:formatCode>
                <c:ptCount val="5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  <c:pt idx="3">
                  <c:v>0.9</c:v>
                </c:pt>
                <c:pt idx="4">
                  <c:v>1</c:v>
                </c:pt>
              </c:numCache>
            </c:numRef>
          </c:xVal>
          <c:yVal>
            <c:numRef>
              <c:f>'HP2'!$B$28:$F$28</c:f>
              <c:numCache>
                <c:formatCode>General</c:formatCode>
                <c:ptCount val="5"/>
                <c:pt idx="0">
                  <c:v>0.88886286570155637</c:v>
                </c:pt>
                <c:pt idx="1">
                  <c:v>0.93106668221087452</c:v>
                </c:pt>
                <c:pt idx="2">
                  <c:v>0.96464782776056668</c:v>
                </c:pt>
                <c:pt idx="3">
                  <c:v>0.99169033676993168</c:v>
                </c:pt>
                <c:pt idx="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F2-45E3-9344-158C4F0B5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5000335"/>
        <c:axId val="1244993135"/>
      </c:scatterChart>
      <c:valAx>
        <c:axId val="12450003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993135"/>
        <c:crosses val="autoZero"/>
        <c:crossBetween val="midCat"/>
      </c:valAx>
      <c:valAx>
        <c:axId val="1244993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50003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Variation relative de la constante de Stodola, GET HP2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'HP2'!$A$27</c:f>
              <c:strCache>
                <c:ptCount val="1"/>
                <c:pt idx="0">
                  <c:v>Stodola amont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'HP2'!$B$1:$F$1</c:f>
              <c:numCache>
                <c:formatCode>General</c:formatCode>
                <c:ptCount val="5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  <c:pt idx="3">
                  <c:v>0.9</c:v>
                </c:pt>
                <c:pt idx="4">
                  <c:v>1</c:v>
                </c:pt>
              </c:numCache>
            </c:numRef>
          </c:xVal>
          <c:yVal>
            <c:numRef>
              <c:f>'HP2'!$B$27:$F$27</c:f>
              <c:numCache>
                <c:formatCode>General</c:formatCode>
                <c:ptCount val="5"/>
                <c:pt idx="0">
                  <c:v>0.86551352431702977</c:v>
                </c:pt>
                <c:pt idx="1">
                  <c:v>0.91683936415357359</c:v>
                </c:pt>
                <c:pt idx="2">
                  <c:v>0.95671878983230463</c:v>
                </c:pt>
                <c:pt idx="3">
                  <c:v>0.98951980185520738</c:v>
                </c:pt>
                <c:pt idx="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5A7-45EB-A4AE-5A41D7EE5FA8}"/>
            </c:ext>
          </c:extLst>
        </c:ser>
        <c:ser>
          <c:idx val="1"/>
          <c:order val="1"/>
          <c:tx>
            <c:strRef>
              <c:f>'HP2'!$A$28</c:f>
              <c:strCache>
                <c:ptCount val="1"/>
                <c:pt idx="0">
                  <c:v>Stodola aval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'HP2'!$B$1:$F$1</c:f>
              <c:numCache>
                <c:formatCode>General</c:formatCode>
                <c:ptCount val="5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  <c:pt idx="3">
                  <c:v>0.9</c:v>
                </c:pt>
                <c:pt idx="4">
                  <c:v>1</c:v>
                </c:pt>
              </c:numCache>
            </c:numRef>
          </c:xVal>
          <c:yVal>
            <c:numRef>
              <c:f>'HP2'!$B$28:$F$28</c:f>
              <c:numCache>
                <c:formatCode>General</c:formatCode>
                <c:ptCount val="5"/>
                <c:pt idx="0">
                  <c:v>0.88886286570155637</c:v>
                </c:pt>
                <c:pt idx="1">
                  <c:v>0.93106668221087452</c:v>
                </c:pt>
                <c:pt idx="2">
                  <c:v>0.96464782776056668</c:v>
                </c:pt>
                <c:pt idx="3">
                  <c:v>0.99169033676993168</c:v>
                </c:pt>
                <c:pt idx="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5A7-45EB-A4AE-5A41D7EE5FA8}"/>
            </c:ext>
          </c:extLst>
        </c:ser>
        <c:ser>
          <c:idx val="2"/>
          <c:order val="2"/>
          <c:tx>
            <c:strRef>
              <c:f>'HP2'!$A$33</c:f>
              <c:strCache>
                <c:ptCount val="1"/>
                <c:pt idx="0">
                  <c:v>Stodola généralisé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'HP2'!$B$1:$F$1</c:f>
              <c:numCache>
                <c:formatCode>General</c:formatCode>
                <c:ptCount val="5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  <c:pt idx="3">
                  <c:v>0.9</c:v>
                </c:pt>
                <c:pt idx="4">
                  <c:v>1</c:v>
                </c:pt>
              </c:numCache>
            </c:numRef>
          </c:xVal>
          <c:yVal>
            <c:numRef>
              <c:f>'HP2'!$B$33:$F$33</c:f>
              <c:numCache>
                <c:formatCode>General</c:formatCode>
                <c:ptCount val="5"/>
                <c:pt idx="0">
                  <c:v>1.0163385862150622</c:v>
                </c:pt>
                <c:pt idx="1">
                  <c:v>1.0110465989588175</c:v>
                </c:pt>
                <c:pt idx="2">
                  <c:v>1.0085180690464932</c:v>
                </c:pt>
                <c:pt idx="3">
                  <c:v>1.005988234021908</c:v>
                </c:pt>
                <c:pt idx="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5A7-45EB-A4AE-5A41D7EE5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948415"/>
        <c:axId val="1216948895"/>
      </c:scatterChart>
      <c:valAx>
        <c:axId val="12169484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16948895"/>
        <c:crosses val="autoZero"/>
        <c:crossBetween val="midCat"/>
      </c:valAx>
      <c:valAx>
        <c:axId val="1216948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169484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521970</xdr:colOff>
      <xdr:row>5</xdr:row>
      <xdr:rowOff>95250</xdr:rowOff>
    </xdr:from>
    <xdr:to>
      <xdr:col>12</xdr:col>
      <xdr:colOff>339090</xdr:colOff>
      <xdr:row>20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F6B5B1-77D9-7558-7F0E-8BA0001B2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582930</xdr:colOff>
      <xdr:row>20</xdr:row>
      <xdr:rowOff>133350</xdr:rowOff>
    </xdr:from>
    <xdr:to>
      <xdr:col>12</xdr:col>
      <xdr:colOff>400050</xdr:colOff>
      <xdr:row>35</xdr:row>
      <xdr:rowOff>133350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C77E03F-39FC-D78B-FB52-8847659B8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495300</xdr:colOff>
      <xdr:row>36</xdr:row>
      <xdr:rowOff>26670</xdr:rowOff>
    </xdr:from>
    <xdr:to>
      <xdr:col>12</xdr:col>
      <xdr:colOff>312420</xdr:colOff>
      <xdr:row>51</xdr:row>
      <xdr:rowOff>26670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B38C594A-CD6E-61C9-5D02-1CA0FBEC5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4FC1-0E0D-4BD5-816C-A5989A4E370B}">
  <dimension ref="A1:F33"/>
  <sheetViews>
    <sheetView tabSelected="1" topLeftCell="A27" workbookViewId="0">
      <selection activeCell="E35" sqref="E35"/>
    </sheetView>
  </sheetViews>
  <sheetFormatPr baseColWidth="10" defaultRowHeight="14.4" x14ac:dyDescent="0.3"/>
  <cols>
    <col min="1" max="1" width="15.88671875" bestFit="1" customWidth="1"/>
  </cols>
  <sheetData>
    <row r="1" spans="1:6" x14ac:dyDescent="0.3">
      <c r="A1" t="s">
        <v>7</v>
      </c>
      <c r="B1">
        <v>0.3</v>
      </c>
      <c r="C1">
        <v>0.5</v>
      </c>
      <c r="D1">
        <v>0.7</v>
      </c>
      <c r="E1">
        <v>0.9</v>
      </c>
      <c r="F1">
        <v>1</v>
      </c>
    </row>
    <row r="2" spans="1:6" x14ac:dyDescent="0.3">
      <c r="A2" t="s">
        <v>6</v>
      </c>
      <c r="B2">
        <v>546.24732002999997</v>
      </c>
      <c r="C2">
        <v>961.58</v>
      </c>
      <c r="D2">
        <v>1399.616</v>
      </c>
      <c r="E2">
        <v>1855.5820000000001</v>
      </c>
      <c r="F2">
        <v>2092.5595499999999</v>
      </c>
    </row>
    <row r="3" spans="1:6" x14ac:dyDescent="0.3">
      <c r="A3" t="s">
        <v>0</v>
      </c>
      <c r="B3">
        <v>7.5949999999999998</v>
      </c>
      <c r="C3">
        <v>13.32</v>
      </c>
      <c r="D3">
        <v>19.29</v>
      </c>
      <c r="E3">
        <v>25.46</v>
      </c>
      <c r="F3">
        <v>28.79</v>
      </c>
    </row>
    <row r="4" spans="1:6" x14ac:dyDescent="0.3">
      <c r="A4" t="s">
        <v>1</v>
      </c>
      <c r="B4">
        <v>2602.34999999</v>
      </c>
      <c r="C4">
        <v>2602.7200004299998</v>
      </c>
      <c r="D4">
        <v>2605.0500003100001</v>
      </c>
      <c r="E4">
        <v>2611.0699950899998</v>
      </c>
      <c r="F4">
        <v>2615.3715006299999</v>
      </c>
    </row>
    <row r="5" spans="1:6" x14ac:dyDescent="0.3">
      <c r="A5" t="s">
        <v>2</v>
      </c>
      <c r="B5">
        <v>5.3769999999999998</v>
      </c>
      <c r="C5">
        <v>9.3230000000000004</v>
      </c>
      <c r="D5">
        <v>13.4</v>
      </c>
      <c r="E5">
        <v>17.57</v>
      </c>
      <c r="F5">
        <v>19.82</v>
      </c>
    </row>
    <row r="6" spans="1:6" x14ac:dyDescent="0.3">
      <c r="A6" t="s">
        <v>3</v>
      </c>
      <c r="B6">
        <v>2550.28999905</v>
      </c>
      <c r="C6">
        <v>2549.0200006999999</v>
      </c>
      <c r="D6">
        <v>2550.2799991000002</v>
      </c>
      <c r="E6">
        <v>2555.2800002700001</v>
      </c>
      <c r="F6">
        <v>2559.5310008699998</v>
      </c>
    </row>
    <row r="8" spans="1:6" x14ac:dyDescent="0.3">
      <c r="A8" t="s">
        <v>4</v>
      </c>
      <c r="B8">
        <v>168.27350179999999</v>
      </c>
      <c r="C8">
        <v>192.72912452</v>
      </c>
      <c r="D8">
        <v>210.55529811</v>
      </c>
      <c r="E8">
        <v>224.91382834999999</v>
      </c>
      <c r="F8">
        <v>231.56954766999999</v>
      </c>
    </row>
    <row r="9" spans="1:6" x14ac:dyDescent="0.3">
      <c r="A9" t="s">
        <v>4</v>
      </c>
      <c r="B9">
        <v>0.232451145</v>
      </c>
      <c r="C9">
        <v>0.133963319</v>
      </c>
      <c r="D9">
        <v>9.2826211199999994E-2</v>
      </c>
      <c r="E9">
        <v>7.0467718100000007E-2</v>
      </c>
      <c r="F9">
        <v>6.2370380699999999E-2</v>
      </c>
    </row>
    <row r="10" spans="1:6" x14ac:dyDescent="0.3">
      <c r="A10" t="s">
        <v>5</v>
      </c>
      <c r="B10">
        <v>154.60115048</v>
      </c>
      <c r="C10">
        <v>176.86181388</v>
      </c>
      <c r="D10">
        <v>193.00581106000001</v>
      </c>
      <c r="E10">
        <v>205.92113749000001</v>
      </c>
      <c r="F10">
        <v>211.91823768</v>
      </c>
    </row>
    <row r="11" spans="1:6" x14ac:dyDescent="0.3">
      <c r="A11" t="s">
        <v>5</v>
      </c>
      <c r="B11">
        <v>0.316551527</v>
      </c>
      <c r="C11">
        <v>0.18480786900000001</v>
      </c>
      <c r="D11">
        <v>0.12928690300000001</v>
      </c>
      <c r="E11">
        <v>9.8996277699999996E-2</v>
      </c>
      <c r="F11">
        <v>8.7952103399999995E-2</v>
      </c>
    </row>
    <row r="14" spans="1:6" x14ac:dyDescent="0.3">
      <c r="A14" t="s">
        <v>10</v>
      </c>
      <c r="B14">
        <v>0.887239581</v>
      </c>
      <c r="C14">
        <v>0.88241664399999997</v>
      </c>
      <c r="D14">
        <v>0.88213390599999997</v>
      </c>
      <c r="E14">
        <v>0.88340595300000002</v>
      </c>
      <c r="F14">
        <v>0.88</v>
      </c>
    </row>
    <row r="15" spans="1:6" x14ac:dyDescent="0.3">
      <c r="A15" t="s">
        <v>11</v>
      </c>
      <c r="B15">
        <v>168.27350179999999</v>
      </c>
      <c r="C15">
        <v>192.72912452</v>
      </c>
      <c r="D15">
        <v>210.55529811</v>
      </c>
      <c r="E15">
        <v>224.91382834999999</v>
      </c>
      <c r="F15">
        <v>231.56954766999999</v>
      </c>
    </row>
    <row r="16" spans="1:6" x14ac:dyDescent="0.3">
      <c r="A16" t="s">
        <v>8</v>
      </c>
      <c r="B16">
        <v>6.3082133799999998</v>
      </c>
      <c r="C16">
        <v>6.0889462999999999</v>
      </c>
      <c r="D16">
        <v>5.9543417300000003</v>
      </c>
      <c r="E16">
        <v>5.86523459</v>
      </c>
      <c r="F16">
        <v>5.8298062899999996</v>
      </c>
    </row>
    <row r="17" spans="1:6" x14ac:dyDescent="0.3">
      <c r="A17" t="s">
        <v>9</v>
      </c>
      <c r="B17">
        <v>0.232451145</v>
      </c>
      <c r="C17">
        <v>0.133963319</v>
      </c>
      <c r="D17">
        <v>9.2826211199999994E-2</v>
      </c>
      <c r="E17">
        <v>7.0467718100000007E-2</v>
      </c>
      <c r="F17">
        <v>6.2370323999999998E-2</v>
      </c>
    </row>
    <row r="18" spans="1:6" x14ac:dyDescent="0.3">
      <c r="A18" t="s">
        <v>16</v>
      </c>
      <c r="B18">
        <v>0.92062641499999998</v>
      </c>
      <c r="C18">
        <v>0.90668204299999999</v>
      </c>
      <c r="D18">
        <v>0.89905703400000003</v>
      </c>
      <c r="E18">
        <v>0.89639401600000002</v>
      </c>
      <c r="F18">
        <v>0.89649620500000005</v>
      </c>
    </row>
    <row r="19" spans="1:6" x14ac:dyDescent="0.3">
      <c r="A19" t="s">
        <v>12</v>
      </c>
      <c r="B19">
        <v>154.60115048</v>
      </c>
      <c r="C19">
        <v>176.86181388</v>
      </c>
      <c r="D19">
        <v>193.00581106000001</v>
      </c>
      <c r="E19">
        <v>205.92113749000001</v>
      </c>
      <c r="F19">
        <v>211.91823768</v>
      </c>
    </row>
    <row r="20" spans="1:6" x14ac:dyDescent="0.3">
      <c r="A20" t="s">
        <v>13</v>
      </c>
      <c r="B20">
        <v>6.3261854099999999</v>
      </c>
      <c r="C20">
        <v>6.1083068599999999</v>
      </c>
      <c r="D20">
        <v>5.9741595299999997</v>
      </c>
      <c r="E20">
        <v>5.8851927499999999</v>
      </c>
      <c r="F20">
        <v>5.8504824600000003</v>
      </c>
    </row>
    <row r="21" spans="1:6" x14ac:dyDescent="0.3">
      <c r="A21" t="s">
        <v>14</v>
      </c>
      <c r="B21">
        <v>0.316551527</v>
      </c>
      <c r="C21">
        <v>0.18480786900000001</v>
      </c>
      <c r="D21">
        <v>0.12928690300000001</v>
      </c>
      <c r="E21">
        <v>9.8996277699999996E-2</v>
      </c>
      <c r="F21">
        <v>8.8347008899999996E-2</v>
      </c>
    </row>
    <row r="22" spans="1:6" x14ac:dyDescent="0.3">
      <c r="A22" t="s">
        <v>15</v>
      </c>
      <c r="B22">
        <v>0.904490079</v>
      </c>
      <c r="C22">
        <v>0.88909515699999997</v>
      </c>
      <c r="D22">
        <v>0.879853687</v>
      </c>
      <c r="E22">
        <v>0.87521966299999998</v>
      </c>
      <c r="F22">
        <v>0.87436697200000002</v>
      </c>
    </row>
    <row r="24" spans="1:6" x14ac:dyDescent="0.3">
      <c r="A24" t="s">
        <v>17</v>
      </c>
      <c r="B24">
        <f>B2*(B15+273.5)/B3</f>
        <v>31773.218093287473</v>
      </c>
      <c r="C24">
        <f t="shared" ref="C24:F24" si="0">C2*(C15+273.5)/C3</f>
        <v>33657.402519214833</v>
      </c>
      <c r="D24">
        <f t="shared" si="0"/>
        <v>35121.386216668005</v>
      </c>
      <c r="E24">
        <f t="shared" si="0"/>
        <v>36325.519577272185</v>
      </c>
      <c r="F24">
        <f t="shared" si="0"/>
        <v>36710.250274089572</v>
      </c>
    </row>
    <row r="25" spans="1:6" x14ac:dyDescent="0.3">
      <c r="A25" t="s">
        <v>18</v>
      </c>
      <c r="B25">
        <f>B24/(1-(B5/B3)^2)^0.5</f>
        <v>44988.834374661405</v>
      </c>
      <c r="C25">
        <f t="shared" ref="C25:F25" si="1">C24/(1-(C5/C3)^2)^0.5</f>
        <v>47124.934986106928</v>
      </c>
      <c r="D25">
        <f t="shared" si="1"/>
        <v>48824.608415544302</v>
      </c>
      <c r="E25">
        <f t="shared" si="1"/>
        <v>50193.335815284838</v>
      </c>
      <c r="F25">
        <f t="shared" si="1"/>
        <v>50613.920448969242</v>
      </c>
    </row>
    <row r="27" spans="1:6" x14ac:dyDescent="0.3">
      <c r="A27" t="s">
        <v>17</v>
      </c>
      <c r="B27">
        <f>B24/$F24</f>
        <v>0.86551352431702977</v>
      </c>
      <c r="C27">
        <f t="shared" ref="C27:F28" si="2">C24/$F24</f>
        <v>0.91683936415357359</v>
      </c>
      <c r="D27">
        <f t="shared" si="2"/>
        <v>0.95671878983230463</v>
      </c>
      <c r="E27">
        <f t="shared" si="2"/>
        <v>0.98951980185520738</v>
      </c>
      <c r="F27">
        <f t="shared" si="2"/>
        <v>1</v>
      </c>
    </row>
    <row r="28" spans="1:6" x14ac:dyDescent="0.3">
      <c r="A28" t="s">
        <v>18</v>
      </c>
      <c r="B28">
        <f>B25/$F25</f>
        <v>0.88886286570155637</v>
      </c>
      <c r="C28">
        <f t="shared" si="2"/>
        <v>0.93106668221087452</v>
      </c>
      <c r="D28">
        <f t="shared" si="2"/>
        <v>0.96464782776056668</v>
      </c>
      <c r="E28">
        <f t="shared" si="2"/>
        <v>0.99169033676993168</v>
      </c>
      <c r="F28">
        <f t="shared" si="2"/>
        <v>1</v>
      </c>
    </row>
    <row r="30" spans="1:6" x14ac:dyDescent="0.3">
      <c r="A30" t="s">
        <v>19</v>
      </c>
      <c r="B30">
        <f>LN(B3/B5)-LN(B17/B21)</f>
        <v>0.65416549516622413</v>
      </c>
      <c r="C30">
        <f t="shared" ref="C30:F30" si="3">LN(C3/C5)-LN(C17/C21)</f>
        <v>0.67853291559591367</v>
      </c>
      <c r="D30">
        <f>LN(D3/D5)-LN(D17/D21)</f>
        <v>0.69563706085124211</v>
      </c>
      <c r="E30">
        <f t="shared" si="3"/>
        <v>0.71084323570853702</v>
      </c>
      <c r="F30">
        <f t="shared" si="3"/>
        <v>0.72151933346344199</v>
      </c>
    </row>
    <row r="31" spans="1:6" x14ac:dyDescent="0.3">
      <c r="A31" t="s">
        <v>20</v>
      </c>
      <c r="B31">
        <f>(B30+1)/B30</f>
        <v>2.528665157959606</v>
      </c>
      <c r="C31">
        <f t="shared" ref="C31:F31" si="4">(C30+1)/C30</f>
        <v>2.4737678556415523</v>
      </c>
      <c r="D31">
        <f t="shared" si="4"/>
        <v>2.4375312304038443</v>
      </c>
      <c r="E31">
        <f t="shared" si="4"/>
        <v>2.4067799336983833</v>
      </c>
      <c r="F31">
        <f t="shared" si="4"/>
        <v>2.3859642474163421</v>
      </c>
    </row>
    <row r="32" spans="1:6" x14ac:dyDescent="0.3">
      <c r="A32" t="s">
        <v>21</v>
      </c>
      <c r="B32">
        <f>B2*(B17*B31/B3)^0.5/(1-(B5/B3)^B31)^0.5</f>
        <v>199.12040283389751</v>
      </c>
      <c r="C32">
        <f t="shared" ref="C32:F32" si="5">C2*(C17*C31/C3)^0.5/(1-(C5/C3)^C31)^0.5</f>
        <v>198.08360009065078</v>
      </c>
      <c r="D32">
        <f t="shared" si="5"/>
        <v>197.58821213475844</v>
      </c>
      <c r="E32">
        <f t="shared" si="5"/>
        <v>197.09256848211047</v>
      </c>
      <c r="F32">
        <f t="shared" si="5"/>
        <v>195.91935751985969</v>
      </c>
    </row>
    <row r="33" spans="1:6" x14ac:dyDescent="0.3">
      <c r="A33" t="s">
        <v>21</v>
      </c>
      <c r="B33">
        <f>B32/$F32</f>
        <v>1.0163385862150622</v>
      </c>
      <c r="C33">
        <f t="shared" ref="C33:F33" si="6">C32/$F32</f>
        <v>1.0110465989588175</v>
      </c>
      <c r="D33">
        <f t="shared" si="6"/>
        <v>1.0085180690464932</v>
      </c>
      <c r="E33">
        <f t="shared" si="6"/>
        <v>1.005988234021908</v>
      </c>
      <c r="F33">
        <f t="shared" si="6"/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HP2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Renaud Gicquel</dc:creator>
  <cp:lastModifiedBy>Renaud Gicquel</cp:lastModifiedBy>
  <dcterms:created xsi:type="dcterms:W3CDTF">2025-03-04T17:36:40Z</dcterms:created>
  <dcterms:modified xsi:type="dcterms:W3CDTF">2025-04-29T00:02:43Z</dcterms:modified>
</cp:coreProperties>
</file>